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40" windowWidth="16920" windowHeight="1258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<sst xmlns="http://schemas.openxmlformats.org/spreadsheetml/2006/main" count="34" uniqueCount="12">
  <si>
    <t>buccal</t>
  </si>
  <si>
    <t>palatinal</t>
  </si>
  <si>
    <t>lingual</t>
  </si>
  <si>
    <t>palantinal</t>
  </si>
  <si>
    <t>tooth</t>
  </si>
  <si>
    <t>PESA</t>
  </si>
  <si>
    <t>PISA (mm2)</t>
  </si>
  <si>
    <r>
      <t xml:space="preserve">Total </t>
    </r>
    <r>
      <rPr>
        <b/>
        <sz val="10"/>
        <rFont val="Arial"/>
        <family val="2"/>
      </rPr>
      <t>Periodontal Epithelial Surface Area</t>
    </r>
    <r>
      <rPr>
        <sz val="10"/>
        <rFont val="Arial"/>
        <family val="0"/>
      </rPr>
      <t xml:space="preserve"> (mm2)</t>
    </r>
  </si>
  <si>
    <r>
      <t xml:space="preserve">Total </t>
    </r>
    <r>
      <rPr>
        <b/>
        <sz val="10"/>
        <rFont val="Arial"/>
        <family val="2"/>
      </rPr>
      <t>Periodontal Inflamed Surface Area</t>
    </r>
    <r>
      <rPr>
        <sz val="10"/>
        <rFont val="Arial"/>
        <family val="0"/>
      </rPr>
      <t xml:space="preserve"> (mm2)</t>
    </r>
  </si>
  <si>
    <r>
      <t>nr of sites with</t>
    </r>
    <r>
      <rPr>
        <sz val="8"/>
        <rFont val="Arial"/>
        <family val="0"/>
      </rPr>
      <t xml:space="preserve"> BOP</t>
    </r>
  </si>
  <si>
    <t>surface area (mm2)</t>
  </si>
  <si>
    <t>PPD</t>
  </si>
</sst>
</file>

<file path=xl/styles.xml><?xml version="1.0" encoding="utf-8"?>
<styleSheet xmlns="http://schemas.openxmlformats.org/spreadsheetml/2006/main">
  <numFmts count="27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0.0"/>
    <numFmt numFmtId="181" formatCode="0.000000"/>
    <numFmt numFmtId="182" formatCode="0.0000"/>
  </numFmts>
  <fonts count="21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double"/>
      <right>
        <color indexed="63"/>
      </right>
      <top style="thick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ill="1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80" fontId="0" fillId="0" borderId="26" xfId="0" applyNumberFormat="1" applyBorder="1" applyAlignment="1">
      <alignment horizontal="center"/>
    </xf>
    <xf numFmtId="180" fontId="0" fillId="0" borderId="27" xfId="0" applyNumberFormat="1" applyBorder="1" applyAlignment="1">
      <alignment horizontal="center"/>
    </xf>
    <xf numFmtId="180" fontId="0" fillId="0" borderId="28" xfId="0" applyNumberFormat="1" applyBorder="1" applyAlignment="1">
      <alignment horizontal="center"/>
    </xf>
    <xf numFmtId="180" fontId="0" fillId="0" borderId="29" xfId="0" applyNumberFormat="1" applyBorder="1" applyAlignment="1">
      <alignment horizontal="center"/>
    </xf>
    <xf numFmtId="180" fontId="0" fillId="0" borderId="18" xfId="0" applyNumberFormat="1" applyBorder="1" applyAlignment="1">
      <alignment horizontal="center"/>
    </xf>
    <xf numFmtId="180" fontId="0" fillId="0" borderId="22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182" fontId="0" fillId="0" borderId="31" xfId="0" applyNumberFormat="1" applyBorder="1" applyAlignment="1">
      <alignment horizontal="center"/>
    </xf>
    <xf numFmtId="182" fontId="0" fillId="0" borderId="32" xfId="0" applyNumberFormat="1" applyBorder="1" applyAlignment="1">
      <alignment horizontal="center"/>
    </xf>
    <xf numFmtId="182" fontId="0" fillId="0" borderId="34" xfId="0" applyNumberFormat="1" applyBorder="1" applyAlignment="1">
      <alignment horizontal="center"/>
    </xf>
    <xf numFmtId="182" fontId="0" fillId="0" borderId="21" xfId="0" applyNumberFormat="1" applyBorder="1" applyAlignment="1">
      <alignment horizontal="center"/>
    </xf>
    <xf numFmtId="182" fontId="0" fillId="0" borderId="18" xfId="0" applyNumberFormat="1" applyBorder="1" applyAlignment="1">
      <alignment horizontal="center"/>
    </xf>
    <xf numFmtId="182" fontId="0" fillId="0" borderId="13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182" fontId="0" fillId="0" borderId="35" xfId="0" applyNumberFormat="1" applyBorder="1" applyAlignment="1">
      <alignment horizontal="center"/>
    </xf>
    <xf numFmtId="182" fontId="0" fillId="0" borderId="20" xfId="0" applyNumberFormat="1" applyBorder="1" applyAlignment="1">
      <alignment horizontal="center"/>
    </xf>
    <xf numFmtId="182" fontId="0" fillId="0" borderId="11" xfId="0" applyNumberFormat="1" applyBorder="1" applyAlignment="1">
      <alignment horizontal="center"/>
    </xf>
    <xf numFmtId="182" fontId="0" fillId="0" borderId="37" xfId="0" applyNumberFormat="1" applyBorder="1" applyAlignment="1">
      <alignment horizontal="center"/>
    </xf>
    <xf numFmtId="182" fontId="0" fillId="0" borderId="14" xfId="0" applyNumberFormat="1" applyBorder="1" applyAlignment="1">
      <alignment horizontal="center"/>
    </xf>
    <xf numFmtId="182" fontId="0" fillId="0" borderId="15" xfId="0" applyNumberFormat="1" applyBorder="1" applyAlignment="1">
      <alignment horizontal="center"/>
    </xf>
    <xf numFmtId="182" fontId="0" fillId="0" borderId="38" xfId="0" applyNumberFormat="1" applyBorder="1" applyAlignment="1">
      <alignment horizontal="center"/>
    </xf>
    <xf numFmtId="182" fontId="0" fillId="0" borderId="29" xfId="0" applyNumberFormat="1" applyBorder="1" applyAlignment="1">
      <alignment horizontal="center"/>
    </xf>
    <xf numFmtId="182" fontId="0" fillId="0" borderId="39" xfId="0" applyNumberFormat="1" applyBorder="1" applyAlignment="1">
      <alignment horizontal="center"/>
    </xf>
    <xf numFmtId="182" fontId="0" fillId="0" borderId="16" xfId="0" applyNumberFormat="1" applyBorder="1" applyAlignment="1">
      <alignment horizontal="center"/>
    </xf>
    <xf numFmtId="182" fontId="0" fillId="0" borderId="36" xfId="0" applyNumberFormat="1" applyBorder="1" applyAlignment="1">
      <alignment horizontal="center"/>
    </xf>
    <xf numFmtId="182" fontId="0" fillId="0" borderId="17" xfId="0" applyNumberFormat="1" applyBorder="1" applyAlignment="1">
      <alignment horizontal="center"/>
    </xf>
    <xf numFmtId="182" fontId="0" fillId="0" borderId="33" xfId="0" applyNumberFormat="1" applyBorder="1" applyAlignment="1">
      <alignment horizontal="center"/>
    </xf>
    <xf numFmtId="182" fontId="0" fillId="0" borderId="22" xfId="0" applyNumberForma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" fillId="0" borderId="23" xfId="0" applyFont="1" applyBorder="1" applyAlignment="1">
      <alignment horizontal="left"/>
    </xf>
    <xf numFmtId="0" fontId="0" fillId="0" borderId="25" xfId="0" applyBorder="1" applyAlignment="1">
      <alignment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/>
    </xf>
    <xf numFmtId="0" fontId="0" fillId="0" borderId="20" xfId="0" applyBorder="1" applyAlignment="1">
      <alignment/>
    </xf>
    <xf numFmtId="0" fontId="0" fillId="0" borderId="36" xfId="0" applyBorder="1" applyAlignment="1">
      <alignment/>
    </xf>
    <xf numFmtId="2" fontId="0" fillId="0" borderId="19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9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Comma" xfId="49"/>
    <cellStyle name="Comma [0]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A38"/>
  <sheetViews>
    <sheetView tabSelected="1" zoomScale="75" zoomScaleNormal="75" zoomScalePageLayoutView="0" workbookViewId="0" topLeftCell="A6">
      <selection activeCell="AN56" sqref="AN56"/>
    </sheetView>
  </sheetViews>
  <sheetFormatPr defaultColWidth="8.8515625" defaultRowHeight="12.75"/>
  <cols>
    <col min="3" max="50" width="3.140625" style="0" bestFit="1" customWidth="1"/>
    <col min="51" max="51" width="9.8515625" style="0" bestFit="1" customWidth="1"/>
  </cols>
  <sheetData>
    <row r="1" ht="12.75" thickBot="1"/>
    <row r="2" spans="2:51" ht="13.5" thickBot="1" thickTop="1">
      <c r="B2" s="2" t="s">
        <v>4</v>
      </c>
      <c r="C2" s="18">
        <v>18</v>
      </c>
      <c r="D2" s="19"/>
      <c r="E2" s="67"/>
      <c r="F2" s="19">
        <v>17</v>
      </c>
      <c r="G2" s="19"/>
      <c r="H2" s="67"/>
      <c r="I2" s="19">
        <v>16</v>
      </c>
      <c r="J2" s="19"/>
      <c r="K2" s="67"/>
      <c r="L2" s="19">
        <v>15</v>
      </c>
      <c r="M2" s="19"/>
      <c r="N2" s="67"/>
      <c r="O2" s="19">
        <v>14</v>
      </c>
      <c r="P2" s="19"/>
      <c r="Q2" s="67"/>
      <c r="R2" s="19">
        <v>13</v>
      </c>
      <c r="S2" s="19"/>
      <c r="T2" s="67"/>
      <c r="U2" s="19">
        <v>12</v>
      </c>
      <c r="V2" s="19"/>
      <c r="W2" s="67"/>
      <c r="X2" s="19">
        <v>11</v>
      </c>
      <c r="Y2" s="19"/>
      <c r="Z2" s="20"/>
      <c r="AA2" s="19">
        <v>21</v>
      </c>
      <c r="AB2" s="19"/>
      <c r="AC2" s="67"/>
      <c r="AD2" s="19">
        <v>22</v>
      </c>
      <c r="AE2" s="19"/>
      <c r="AF2" s="67"/>
      <c r="AG2" s="19">
        <v>23</v>
      </c>
      <c r="AH2" s="19"/>
      <c r="AI2" s="67"/>
      <c r="AJ2" s="19">
        <v>24</v>
      </c>
      <c r="AK2" s="19"/>
      <c r="AL2" s="67"/>
      <c r="AM2" s="19">
        <v>25</v>
      </c>
      <c r="AN2" s="19"/>
      <c r="AO2" s="67"/>
      <c r="AP2" s="19">
        <v>26</v>
      </c>
      <c r="AQ2" s="19"/>
      <c r="AR2" s="67"/>
      <c r="AS2" s="19">
        <v>27</v>
      </c>
      <c r="AT2" s="19"/>
      <c r="AU2" s="67"/>
      <c r="AV2" s="19">
        <v>28</v>
      </c>
      <c r="AW2" s="19"/>
      <c r="AX2" s="20"/>
      <c r="AY2" t="s">
        <v>4</v>
      </c>
    </row>
    <row r="3" spans="1:52" ht="12.75" thickTop="1">
      <c r="A3" t="s">
        <v>11</v>
      </c>
      <c r="B3" s="1" t="s">
        <v>0</v>
      </c>
      <c r="E3" s="3"/>
      <c r="H3" s="3"/>
      <c r="I3" s="12"/>
      <c r="J3" s="12"/>
      <c r="K3" s="3"/>
      <c r="L3" s="12"/>
      <c r="M3" s="12"/>
      <c r="N3" s="3"/>
      <c r="O3" s="12"/>
      <c r="P3" s="12"/>
      <c r="Q3" s="3"/>
      <c r="R3" s="12"/>
      <c r="S3" s="12"/>
      <c r="T3" s="3"/>
      <c r="U3" s="12"/>
      <c r="V3" s="12"/>
      <c r="W3" s="3"/>
      <c r="X3" s="12"/>
      <c r="Y3" s="12"/>
      <c r="Z3" s="1"/>
      <c r="AA3" s="12"/>
      <c r="AB3" s="12"/>
      <c r="AC3" s="3"/>
      <c r="AD3" s="12"/>
      <c r="AE3" s="12"/>
      <c r="AF3" s="3"/>
      <c r="AG3" s="12"/>
      <c r="AH3" s="12"/>
      <c r="AI3" s="3"/>
      <c r="AJ3" s="12"/>
      <c r="AK3" s="12"/>
      <c r="AL3" s="3"/>
      <c r="AM3" s="12"/>
      <c r="AN3" s="12"/>
      <c r="AO3" s="3"/>
      <c r="AP3" s="12"/>
      <c r="AQ3" s="12"/>
      <c r="AR3" s="3"/>
      <c r="AS3" s="12"/>
      <c r="AT3" s="12"/>
      <c r="AU3" s="3"/>
      <c r="AX3" s="1"/>
      <c r="AY3" t="s">
        <v>0</v>
      </c>
      <c r="AZ3" t="s">
        <v>11</v>
      </c>
    </row>
    <row r="4" spans="1:52" ht="12.75" thickBot="1">
      <c r="A4" s="6"/>
      <c r="B4" s="9" t="s">
        <v>1</v>
      </c>
      <c r="C4" s="6"/>
      <c r="D4" s="6"/>
      <c r="E4" s="7"/>
      <c r="F4" s="6"/>
      <c r="G4" s="6"/>
      <c r="H4" s="7"/>
      <c r="I4" s="6"/>
      <c r="J4" s="6"/>
      <c r="K4" s="7"/>
      <c r="L4" s="6"/>
      <c r="M4" s="6"/>
      <c r="N4" s="7"/>
      <c r="O4" s="6"/>
      <c r="P4" s="6"/>
      <c r="Q4" s="7"/>
      <c r="R4" s="6"/>
      <c r="S4" s="6"/>
      <c r="T4" s="7"/>
      <c r="U4" s="6"/>
      <c r="V4" s="6"/>
      <c r="W4" s="7"/>
      <c r="X4" s="6"/>
      <c r="Y4" s="6"/>
      <c r="Z4" s="9"/>
      <c r="AA4" s="6"/>
      <c r="AB4" s="6"/>
      <c r="AC4" s="7"/>
      <c r="AD4" s="6"/>
      <c r="AE4" s="6"/>
      <c r="AF4" s="7"/>
      <c r="AG4" s="6"/>
      <c r="AH4" s="6"/>
      <c r="AI4" s="7"/>
      <c r="AJ4" s="6"/>
      <c r="AK4" s="6"/>
      <c r="AL4" s="7"/>
      <c r="AM4" s="6"/>
      <c r="AN4" s="6"/>
      <c r="AO4" s="7"/>
      <c r="AP4" s="6"/>
      <c r="AQ4" s="6"/>
      <c r="AR4" s="7"/>
      <c r="AS4" s="6"/>
      <c r="AT4" s="6"/>
      <c r="AU4" s="7"/>
      <c r="AV4" s="6"/>
      <c r="AW4" s="6"/>
      <c r="AX4" s="9"/>
      <c r="AY4" s="8" t="s">
        <v>3</v>
      </c>
      <c r="AZ4" s="6"/>
    </row>
    <row r="5" spans="2:51" ht="12.75" thickTop="1">
      <c r="B5" s="1" t="s">
        <v>2</v>
      </c>
      <c r="E5" s="4"/>
      <c r="H5" s="4"/>
      <c r="I5" s="12"/>
      <c r="J5" s="12"/>
      <c r="K5" s="4"/>
      <c r="L5" s="12"/>
      <c r="M5" s="12"/>
      <c r="N5" s="4"/>
      <c r="O5" s="12"/>
      <c r="P5" s="12"/>
      <c r="Q5" s="4"/>
      <c r="R5" s="12"/>
      <c r="S5" s="12"/>
      <c r="T5" s="4"/>
      <c r="U5" s="12"/>
      <c r="V5" s="12"/>
      <c r="W5" s="4"/>
      <c r="X5" s="12"/>
      <c r="Y5" s="12"/>
      <c r="Z5" s="1"/>
      <c r="AA5" s="12"/>
      <c r="AB5" s="12"/>
      <c r="AC5" s="4"/>
      <c r="AD5" s="12"/>
      <c r="AE5" s="12"/>
      <c r="AF5" s="4"/>
      <c r="AG5" s="12"/>
      <c r="AH5" s="12"/>
      <c r="AI5" s="4"/>
      <c r="AJ5" s="12"/>
      <c r="AK5" s="12"/>
      <c r="AL5" s="4"/>
      <c r="AM5" s="12"/>
      <c r="AN5" s="12"/>
      <c r="AO5" s="4"/>
      <c r="AP5" s="12"/>
      <c r="AQ5" s="12"/>
      <c r="AR5" s="4"/>
      <c r="AS5" s="12"/>
      <c r="AT5" s="12"/>
      <c r="AU5" s="4"/>
      <c r="AX5" s="1"/>
      <c r="AY5" t="s">
        <v>2</v>
      </c>
    </row>
    <row r="6" spans="1:52" ht="12.75" thickBot="1">
      <c r="A6" t="s">
        <v>11</v>
      </c>
      <c r="B6" s="1" t="s">
        <v>0</v>
      </c>
      <c r="E6" s="5"/>
      <c r="H6" s="5"/>
      <c r="I6" s="12"/>
      <c r="J6" s="12"/>
      <c r="K6" s="5"/>
      <c r="L6" s="12"/>
      <c r="M6" s="12"/>
      <c r="N6" s="5"/>
      <c r="O6" s="12"/>
      <c r="P6" s="12"/>
      <c r="Q6" s="5"/>
      <c r="R6" s="12"/>
      <c r="S6" s="12"/>
      <c r="T6" s="5"/>
      <c r="U6" s="12"/>
      <c r="V6" s="12"/>
      <c r="W6" s="5"/>
      <c r="X6" s="12"/>
      <c r="Y6" s="12"/>
      <c r="Z6" s="1"/>
      <c r="AA6" s="12"/>
      <c r="AB6" s="12"/>
      <c r="AC6" s="5"/>
      <c r="AD6" s="12"/>
      <c r="AE6" s="12"/>
      <c r="AF6" s="5"/>
      <c r="AG6" s="12"/>
      <c r="AH6" s="12"/>
      <c r="AI6" s="5"/>
      <c r="AJ6" s="12"/>
      <c r="AK6" s="12"/>
      <c r="AL6" s="5"/>
      <c r="AM6" s="12"/>
      <c r="AN6" s="12"/>
      <c r="AO6" s="5"/>
      <c r="AP6" s="12"/>
      <c r="AQ6" s="12"/>
      <c r="AR6" s="5"/>
      <c r="AS6" s="12"/>
      <c r="AT6" s="12"/>
      <c r="AU6" s="5"/>
      <c r="AX6" s="1"/>
      <c r="AY6" t="s">
        <v>0</v>
      </c>
      <c r="AZ6" t="s">
        <v>11</v>
      </c>
    </row>
    <row r="7" spans="2:51" ht="13.5" thickBot="1" thickTop="1">
      <c r="B7" s="2" t="s">
        <v>4</v>
      </c>
      <c r="C7" s="18">
        <v>48</v>
      </c>
      <c r="D7" s="19"/>
      <c r="E7" s="67"/>
      <c r="F7" s="19">
        <v>47</v>
      </c>
      <c r="G7" s="19"/>
      <c r="H7" s="67"/>
      <c r="I7" s="19">
        <v>46</v>
      </c>
      <c r="J7" s="19"/>
      <c r="K7" s="67"/>
      <c r="L7" s="19">
        <v>45</v>
      </c>
      <c r="M7" s="19"/>
      <c r="N7" s="67"/>
      <c r="O7" s="19">
        <v>44</v>
      </c>
      <c r="P7" s="19"/>
      <c r="Q7" s="67"/>
      <c r="R7" s="19">
        <v>43</v>
      </c>
      <c r="S7" s="19"/>
      <c r="T7" s="67"/>
      <c r="U7" s="19">
        <v>42</v>
      </c>
      <c r="V7" s="19"/>
      <c r="W7" s="67"/>
      <c r="X7" s="19">
        <v>41</v>
      </c>
      <c r="Y7" s="19"/>
      <c r="Z7" s="20"/>
      <c r="AA7" s="19">
        <v>31</v>
      </c>
      <c r="AB7" s="19"/>
      <c r="AC7" s="67"/>
      <c r="AD7" s="19">
        <v>32</v>
      </c>
      <c r="AE7" s="19"/>
      <c r="AF7" s="67"/>
      <c r="AG7" s="19">
        <v>33</v>
      </c>
      <c r="AH7" s="19"/>
      <c r="AI7" s="67"/>
      <c r="AJ7" s="19">
        <v>34</v>
      </c>
      <c r="AK7" s="19"/>
      <c r="AL7" s="67"/>
      <c r="AM7" s="19">
        <v>35</v>
      </c>
      <c r="AN7" s="19"/>
      <c r="AO7" s="67"/>
      <c r="AP7" s="19">
        <v>36</v>
      </c>
      <c r="AQ7" s="19"/>
      <c r="AR7" s="67"/>
      <c r="AS7" s="19">
        <v>37</v>
      </c>
      <c r="AT7" s="19"/>
      <c r="AU7" s="67"/>
      <c r="AV7" s="19">
        <v>38</v>
      </c>
      <c r="AW7" s="19"/>
      <c r="AX7" s="20"/>
      <c r="AY7" t="s">
        <v>4</v>
      </c>
    </row>
    <row r="8" ht="12.75" thickTop="1"/>
    <row r="11" ht="12.75" thickBot="1"/>
    <row r="12" spans="1:52" ht="13.5" thickBot="1" thickTop="1">
      <c r="A12" s="84" t="s">
        <v>4</v>
      </c>
      <c r="B12" s="85"/>
      <c r="C12" s="18">
        <v>18</v>
      </c>
      <c r="D12" s="19"/>
      <c r="E12" s="67"/>
      <c r="F12" s="19">
        <v>17</v>
      </c>
      <c r="G12" s="19"/>
      <c r="H12" s="67"/>
      <c r="I12" s="19">
        <v>16</v>
      </c>
      <c r="J12" s="19"/>
      <c r="K12" s="67"/>
      <c r="L12" s="19">
        <v>15</v>
      </c>
      <c r="M12" s="19"/>
      <c r="N12" s="67"/>
      <c r="O12" s="19">
        <v>14</v>
      </c>
      <c r="P12" s="19"/>
      <c r="Q12" s="67"/>
      <c r="R12" s="19">
        <v>13</v>
      </c>
      <c r="S12" s="19"/>
      <c r="T12" s="67"/>
      <c r="U12" s="19">
        <v>12</v>
      </c>
      <c r="V12" s="19"/>
      <c r="W12" s="67"/>
      <c r="X12" s="19">
        <v>11</v>
      </c>
      <c r="Y12" s="19"/>
      <c r="Z12" s="20"/>
      <c r="AA12" s="19">
        <v>21</v>
      </c>
      <c r="AB12" s="19"/>
      <c r="AC12" s="67"/>
      <c r="AD12" s="19">
        <v>22</v>
      </c>
      <c r="AE12" s="19"/>
      <c r="AF12" s="67"/>
      <c r="AG12" s="19">
        <v>23</v>
      </c>
      <c r="AH12" s="19"/>
      <c r="AI12" s="67"/>
      <c r="AJ12" s="19">
        <v>24</v>
      </c>
      <c r="AK12" s="19"/>
      <c r="AL12" s="67"/>
      <c r="AM12" s="19">
        <v>25</v>
      </c>
      <c r="AN12" s="19"/>
      <c r="AO12" s="67"/>
      <c r="AP12" s="19">
        <v>26</v>
      </c>
      <c r="AQ12" s="19"/>
      <c r="AR12" s="67"/>
      <c r="AS12" s="19">
        <v>27</v>
      </c>
      <c r="AT12" s="19"/>
      <c r="AU12" s="67"/>
      <c r="AV12" s="19">
        <v>28</v>
      </c>
      <c r="AW12" s="19"/>
      <c r="AX12" s="20"/>
      <c r="AY12" s="86" t="s">
        <v>4</v>
      </c>
      <c r="AZ12" s="87"/>
    </row>
    <row r="13" spans="1:52" ht="12.75" thickTop="1">
      <c r="A13" s="84" t="s">
        <v>10</v>
      </c>
      <c r="B13" s="85"/>
      <c r="C13" s="59">
        <f>((C3+C4+D3+D4+E3+E4)/6)</f>
        <v>0</v>
      </c>
      <c r="D13" s="40"/>
      <c r="E13" s="60"/>
      <c r="F13" s="45">
        <f>(25.4265*(((F3+F4+G3+G4+H3+H4)/6)^1))+(4.6241*(((F3+F4+G3+G4+H3+H4)/6)^2))+(-3.0787*(((F3+F4+G3+G4+H3+H4)/6)^3))+(0.95774*(((F3+F4+G3+G4+H3+H4)/6)^4))+(-0.10923*(((F3+F4+G3+G4+H3+H4)/6)^5))+(0.0040876*(((F3+F4+G3+G4+H3+H4)/6)^6))</f>
        <v>0</v>
      </c>
      <c r="G13" s="46"/>
      <c r="H13" s="47"/>
      <c r="I13" s="45">
        <f>(16.8835*(((I3+I4+J3+J4+K3+K4)/6)^1))+(-0.5688*(((I3+I4+J3+J4+K3+K4)/6)^2))+(1.5433*(((I3+I4+J3+J4+K3+K4)/6)^3))+(-0.06519*(((I3+I4+J3+J4+K3+K4)/6)^4))+(-0.01454*(((I3+I4+J3+J4+K3+K4)/6)^5))+(0.0009019*(((I3+I4+J3+J4+K3+K4)/6)^6))</f>
        <v>0</v>
      </c>
      <c r="J13" s="46"/>
      <c r="K13" s="47"/>
      <c r="L13" s="45">
        <f>(39.2681*(((L3+L4+M3+M4+N3+N4)/6)^1))+(-7.3113*(((L3+L4+M3+M4+N3+N4)/6)^2))+(1.234*(((L3+L4+M3+M4+N3+N4)/6)^3))+(-0.12192*(((L3+L4+M3+M4+N3+N4)/6)^4))+(0.00626*(((L3+L4+M3+M4+N3+N4)/6)^5))+(-0.000126*(((L3+L4+M3+M4+N3+N4)/6)^6))</f>
        <v>0</v>
      </c>
      <c r="M13" s="46"/>
      <c r="N13" s="47"/>
      <c r="O13" s="45">
        <f>(21.8618*(((O3+O4+P3+P4+Q3+Q4)/6)^1))+(-2.3031*(((O3+O4+P3+P4+Q3+Q4)/6)^2))+(0.533*(((O3+O4+P3+P4+Q3+Q4)/6)^3))+(-0.04075*(((O3+O4+P3+P4+Q3+Q4)/6)^4))+(0.00062*(((O3+O4+P3+P4+Q3+Q4)/6)^5))+(0.0000119*(((O3+O4+P3+P4+Q3+Q4)/6)^6))</f>
        <v>0</v>
      </c>
      <c r="P13" s="46"/>
      <c r="Q13" s="47"/>
      <c r="R13" s="45">
        <f>(16.5369*(((R3+R4+S3+S4+T3+T4)/6)^1))+(1.601*(((R3+R4+S3+S4+T3+T4)/6)^2))+(-0.2494*(((R3+R4+S3+S4+T3+T4)/6)^3))+(0.01087*(((R3+R4+S3+S4+T3+T4)/6)^4))+(0.00021*(((R3+R4+S3+S4+T3+T4)/6)^5))+(-0.0000182*(((R3+R4+S3+S4+T3+T4)/6)^6))</f>
        <v>0</v>
      </c>
      <c r="S13" s="46"/>
      <c r="T13" s="47"/>
      <c r="U13" s="45">
        <f>(18.7571*(((U3+U4+V3+V4+W3+W4)/6)^1))+(-1.6471*(((U3+U4+V3+V4+W3+W4)/6)^2))+(0.5258*(((U3+U4+V3+V4+W3+W4)/6)^3))+(-0.079*(((U3+U4+V3+V4+W3+W4)/6)^4))+(0.00589*(((U3+U4+V3+V4+W3+W4)/6)^5))+(-0.0001855*(((U3+U4+V3+V4+W3+W4)/6)^6))</f>
        <v>0</v>
      </c>
      <c r="V13" s="46"/>
      <c r="W13" s="47"/>
      <c r="X13" s="45">
        <f>(12.3905*(((X3+X4+Y3+Y4+Z3+Z4)/6)^1))+(0.1374*(((X3+X4+Y3+Y4+Z3+Z4)/6)^2))+(0.6717*(((X3+X4+Y3+Y4+Z3+Z4)/6)^3))+(-0.14536*(((X3+X4+Y3+Y4+Z3+Z4)/6)^4))+(0.01126*(((X3+X4+Y3+Y4+Z3+Z4)/6)^5))+(-0.0003083*(((X3+X4+Y3+Y4+Z3+Z4)/6)^6))</f>
        <v>0</v>
      </c>
      <c r="Y13" s="46"/>
      <c r="Z13" s="55"/>
      <c r="AA13" s="53">
        <f>(12.3905*(((AA3+AA4+AB3+AB4+AC3+AC4)/6)^1))+(0.1374*(((AA3+AA4+AB3+AB4+AC3+AC4)/6)^2))+(0.6717*(((AA3+AA4+AB3+AB4+AC3+AC4)/6)^3))+(-0.14536*(((AA3+AA4+AB3+AB4+AC3+AC4)/6)^4))+(0.01126*(((AA3+AA4+AB3+AB4+AC3+AC4)/6)^5))+(-0.0003083*(((AA3+AA4+AB3+AB4+AC3+AC4)/6)^6))</f>
        <v>0</v>
      </c>
      <c r="AB13" s="46"/>
      <c r="AC13" s="47"/>
      <c r="AD13" s="45">
        <f>(18.7571*(((AD3+AD4+AE3+AE4+AF3+AF4)/6)^1))+(-1.6471*(((AD3+AD4+AE3+AE4+AF3+AF4)/6)^2))+(0.5258*(((AD3+AD4+AE3+AE4+AF3+AF4)/6)^3))+(-0.079*(((AD3+AD4+AE3+AE4+AF3+AF4)/6)^4))+(0.00589*(((AD3+AD4+AE3+AE4+AF3+AF4)/6)^5))+(-0.0001855*(((AD3+AD4+AE3+AE4+AF3+AF4)/6)^6))</f>
        <v>0</v>
      </c>
      <c r="AE13" s="46"/>
      <c r="AF13" s="47"/>
      <c r="AG13" s="45">
        <f>(16.5369*(((AG3+AG4+AH3+AH4+AI3+AI4)/6)^1))+(1.601*(((AG3+AG4+AH3+AH4+AI3+AI4)/6)^2))+(-0.2494*(((AG3+AG4+AH3+AH4+AI3+AI4)/6)^3))+(0.01087*(((AG3+AG4+AH3+AH4+AI3+AI4)/6)^4))+(0.00021*(((AG3+AG4+AH3+AH4+AI3+AI4)/6)^5))+(-0.0000182*(((AG3+AG4+AH3+AH4+AI3+AI4)/6)^6))</f>
        <v>0</v>
      </c>
      <c r="AH13" s="46"/>
      <c r="AI13" s="47"/>
      <c r="AJ13" s="45">
        <f>(21.8618*(((AJ3+AJ4+AK3+AK4+AL3+AL4)/6)^1))+(-2.3031*(((AJ3+AJ4+AK3+AK4+AL3+AL4)/6)^2))+(0.533*(((AJ3+AJ4+AK3+AK4+AL3+AL4)/6)^3))+(-0.04075*(((AJ3+AJ4+AK3+AK4+AL3+AL4)/6)^4))+(0.00062*(((AJ3+AJ4+AK3+AK4+AL3+AL4)/6)^5))+(0.0000119*(((AJ3+AJ4+AK3+AK4+AL3+AL4)/6)^6))</f>
        <v>0</v>
      </c>
      <c r="AK13" s="46"/>
      <c r="AL13" s="47"/>
      <c r="AM13" s="45">
        <f>(39.2681*(((AM3+AM4+AN3+AN4+AO3+AO4)/6)^1))+(-7.3113*(((AM3+AM4+AN3+AN4+AO3+AO4)/6)^2))+(1.234*(((AM3+AM4+AN3+AN4+AO3+AO4)/6)^3))+(-0.12192*(((AM3+AM4+AN3+AN4+AO3+AO4)/6)^4))+(0.00626*(((AM3+AM4+AN3+AN4+AO3+AO4)/6)^5))+(-0.000126*(((AM3+AM4+AN3+AN4+AO3+AO4)/6)^6))</f>
        <v>0</v>
      </c>
      <c r="AN13" s="46"/>
      <c r="AO13" s="47"/>
      <c r="AP13" s="45">
        <f>(16.8835*(((AP3+AP4+AQ3+AQ4+AR3+AR4)/6)^1))+(-0.5688*(((AP3+AP4+AQ3+AQ4+AR3+AR4)/6)^2))+(1.5433*(((AP3+AP4+AQ3+AQ4+AR3+AR4)/6)^3))+(-0.06519*(((AP3+AP4+AQ3+AQ4+AR3+AR4)/6)^4))+(-0.01454*(((AP3+AP4+AQ3+AQ4+AR3+AR4)/6)^5))+(0.0009019*(((AP3+AP4+AQ3+AQ4+AR3+AR4)/6)^6))</f>
        <v>0</v>
      </c>
      <c r="AQ13" s="46"/>
      <c r="AR13" s="47"/>
      <c r="AS13" s="45">
        <f>(25.4265*(((AS3+AS4+AT3+AT4+AU3+AU4)/6)^1))+(4.6241*(((AS3+AS4+AT3+AT4+AU3+AU4)/6)^2))+(-3.0787*(((AS3+AS4+AT3+AT4+AU3+AU4)/6)^3))+(0.95774*(((AS3+AS4+AT3+AT4+AU3+AU4)/6)^4))+(-0.10923*(((AS3+AS4+AT3+AT4+AU3+AU4)/6)^5))+(0.0040876*(((AS3+AS4+AT3+AT4+AU3+AU4)/6)^6))</f>
        <v>0</v>
      </c>
      <c r="AT13" s="46"/>
      <c r="AU13" s="47"/>
      <c r="AV13" s="39">
        <f>((AV3+AV4+AW3+AW4+AX3+AX4)/6)</f>
        <v>0</v>
      </c>
      <c r="AW13" s="40"/>
      <c r="AX13" s="41"/>
      <c r="AY13" s="86" t="s">
        <v>10</v>
      </c>
      <c r="AZ13" s="87"/>
    </row>
    <row r="14" spans="1:52" ht="12.75" thickBot="1">
      <c r="A14" s="6"/>
      <c r="B14" s="9"/>
      <c r="C14" s="61"/>
      <c r="D14" s="43"/>
      <c r="E14" s="62"/>
      <c r="F14" s="48"/>
      <c r="G14" s="49"/>
      <c r="H14" s="50"/>
      <c r="I14" s="48"/>
      <c r="J14" s="49"/>
      <c r="K14" s="50"/>
      <c r="L14" s="48"/>
      <c r="M14" s="49"/>
      <c r="N14" s="50"/>
      <c r="O14" s="48"/>
      <c r="P14" s="49"/>
      <c r="Q14" s="50"/>
      <c r="R14" s="48"/>
      <c r="S14" s="49"/>
      <c r="T14" s="50"/>
      <c r="U14" s="48"/>
      <c r="V14" s="49"/>
      <c r="W14" s="50"/>
      <c r="X14" s="48"/>
      <c r="Y14" s="49"/>
      <c r="Z14" s="56"/>
      <c r="AA14" s="54"/>
      <c r="AB14" s="49"/>
      <c r="AC14" s="50"/>
      <c r="AD14" s="48"/>
      <c r="AE14" s="49"/>
      <c r="AF14" s="50"/>
      <c r="AG14" s="48"/>
      <c r="AH14" s="49"/>
      <c r="AI14" s="50"/>
      <c r="AJ14" s="48"/>
      <c r="AK14" s="49"/>
      <c r="AL14" s="50"/>
      <c r="AM14" s="48"/>
      <c r="AN14" s="49"/>
      <c r="AO14" s="50"/>
      <c r="AP14" s="48"/>
      <c r="AQ14" s="49"/>
      <c r="AR14" s="50"/>
      <c r="AS14" s="48"/>
      <c r="AT14" s="49"/>
      <c r="AU14" s="50"/>
      <c r="AV14" s="42"/>
      <c r="AW14" s="43"/>
      <c r="AX14" s="44"/>
      <c r="AY14" s="8"/>
      <c r="AZ14" s="6"/>
    </row>
    <row r="15" spans="2:50" ht="12.75" thickTop="1">
      <c r="B15" s="1"/>
      <c r="C15" s="63">
        <f>((C5+C6+D5+D6+E5+E6)/6)</f>
        <v>0</v>
      </c>
      <c r="D15" s="31"/>
      <c r="E15" s="64"/>
      <c r="F15" s="33">
        <f>(46.6148*(((F5+F6+G5+G6+H5+H6)/6)^1))+(-43.1558*(((F5+F6+G5+G6+H5+H6)/6)^2))+(16.75778*(((F5+F6+G5+G6+H5+H6)/6)^3))+(-2.48858*(((F5+F6+G5+G6+H5+H6)/6)^4))+(0.16174*(((F5+F6+G5+G6+H5+H6)/6)^5))+(-0.0038873*(((F5+F6+G5+G6+H5+H6)/6)^6))</f>
        <v>0</v>
      </c>
      <c r="G15" s="34"/>
      <c r="H15" s="35"/>
      <c r="I15" s="33">
        <f>(19.1229*(((I5+I6+J5+J6+K5+K6)/6)^1))+(-12.2566*(((I5+I6+J5+J6+K5+K6)/6)^2))+(5.575*(((I5+I6+J5+J6+K5+K6)/6)^3))+(-0.78145*(((I5+I6+J5+J6+K5+K6)/6)^4))+(0.04566*(((I5+I6+J5+J6+K5+K6)/6)^5))+(-0.0009711*(((I5+I6+J5+J6+K5+K6)/6)^6))</f>
        <v>0</v>
      </c>
      <c r="J15" s="34"/>
      <c r="K15" s="35"/>
      <c r="L15" s="33">
        <f>(13.1705*(((L5+L6+M5+M6+N5+N6)/6)^1))+(5.0958*(((L5+L6+M5+M6+N5+N6)/6)^2))+(-1.0989*(((L5+L6+M5+M6+N5+N6)/6)^3))+(0.10864*(((L5+L6+M5+M6+N5+N6)/6)^4))+(-0.00559*(((L5+L6+M5+M6+N5+N6)/6)^5))+(0.0001179*(((L5+L6+M5+M6+N5+N6)/6)^6))</f>
        <v>0</v>
      </c>
      <c r="M15" s="34"/>
      <c r="N15" s="35"/>
      <c r="O15" s="33">
        <f>(24.6866*(((O5+O6+P5+P6+Q5+Q6)/6)^1))+(-4.8531*(((O5+O6+P5+P6+Q5+Q6)/6)^2))+(1.3992*(((O5+O6+P5+P6+Q5+Q6)/6)^3))+(-0.18028*(((O5+O6+P5+P6+Q5+Q6)/6)^4))+(0.01037*(((O5+O6+P5+P6+Q5+Q6)/6)^5))+(-0.0002229*(((O5+O6+P5+P6+Q5+Q6)/6)^6))</f>
        <v>0</v>
      </c>
      <c r="P15" s="34"/>
      <c r="Q15" s="35"/>
      <c r="R15" s="33">
        <f>(24.6992*(((R5+R6+S5+S6+T5+T6)/6)^1))+(-3.5868*(((R5+R6+S5+S6+T5+T6)/6)^2))+(0.6903*(((R5+R6+S5+S6+T5+T6)/6)^3))+(-0.05799*(((R5+R6+S5+S6+T5+T6)/6)^4))+(0.00189*(((R5+R6+S5+S6+T5+T6)/6)^5))+(-0.0000142*(((R5+R6+S5+S6+T5+T6)/6)^6))</f>
        <v>0</v>
      </c>
      <c r="S15" s="34"/>
      <c r="T15" s="35"/>
      <c r="U15" s="33">
        <f>(16.4395*(((U5+U6+V5+V6+W5+W6)/6)^1))+(-1.0337*(((U5+U6+V5+V6+W5+W6)/6)^2))+(0.4146*(((U5+U6+V5+V6+W5+W6)/6)^3))+(-0.05711*(((U5+U6+V5+V6+W5+W6)/6)^4))+(0.00257*(((U5+U6+V5+V6+W5+W6)/6)^5))+(-0.0000211*(((U5+U6+V5+V6+W5+W6)/6)^6))</f>
        <v>0</v>
      </c>
      <c r="V15" s="34"/>
      <c r="W15" s="35"/>
      <c r="X15" s="33">
        <f>(21.46*(((X5+X6+Y5+Y6+Z5+Z6)/6)^1))+(-6.6888*(((X5+X6+Y5+Y6+Z5+Z6)/6)^2))+(2.4638*(((X5+X6+Y5+Y6+Z5+Z6)/6)^3))+(-0.39094*(((X5+X6+Y5+Y6+Z5+Z6)/6)^4))+(0.02743*(((X5+X6+Y5+Y6+Z5+Z6)/6)^5))+(-0.0007116*(((X5+X6+Y5+Y6+Z5+Z6)/6)^6))</f>
        <v>0</v>
      </c>
      <c r="Y15" s="34"/>
      <c r="Z15" s="57"/>
      <c r="AA15" s="51">
        <f>(21.46*(((AA5+AA6+AB5+AB6+AC5+AC6)/6)^1))+(-6.6888*(((AA5+AA6+AB5+AB6+AC5+AC6)/6)^2))+(2.4638*(((AA5+AA6+AB5+AB6+AC5+AC6)/6)^3))+(-0.39094*(((AA5+AA6+AB5+AB6+AC5+AC6)/6)^4))+(0.02743*(((AA5+AA6+AB5+AB6+AC5+AC6)/6)^5))+(-0.0007116*(((AA5+AA6+AB5+AB6+AC5+AC6)/6)^6))</f>
        <v>0</v>
      </c>
      <c r="AB15" s="34"/>
      <c r="AC15" s="35"/>
      <c r="AD15" s="33">
        <f>(16.4395*(((AD5+AD6+AE5+AE6+AF5+AF6)/6)^1))+(-1.0337*(((AD5+AD6+AE5+AE6+AF5+AF6)/6)^2))+(0.4146*(((AD5+AD6+AE5+AE6+AF5+AF6)/6)^3))+(-0.05711*(((AD5+AD6+AE5+AE6+AF5+AF6)/6)^4))+(0.00257*(((AD5+AD6+AE5+AE6+AF5+AF6)/6)^5))+(-0.0000211*(((AD5+AD6+AE5+AE6+AF5+AF6)/6)^6))</f>
        <v>0</v>
      </c>
      <c r="AE15" s="34"/>
      <c r="AF15" s="35"/>
      <c r="AG15" s="33">
        <f>(24.6992*(((AG5+AG6+AH5+AH6+AI5+AI6)/6)^1))+(-3.5868*(((AG5+AG6+AH5+AH6+AI5+AI6)/6)^2))+(0.6903*(((AG5+AG6+AH5+AH6+AI5+AI6)/6)^3))+(-0.05799*(((AG5+AG6+AH5+AH6+AI5+AI6)/6)^4))+(0.00189*(((AG5+AG6+AH5+AH6+AI5+AI6)/6)^5))+(-0.0000142*(((AG5+AG6+AH5+AH6+AI5+AI6)/6)^6))</f>
        <v>0</v>
      </c>
      <c r="AH15" s="34"/>
      <c r="AI15" s="35"/>
      <c r="AJ15" s="33">
        <f>(24.6866*(((AJ5+AJ6+AK5+AK6+AL5+AL6)/6)^1))+(-4.8531*(((AJ5+AJ6+AK5+AK6+AL5+AL6)/6)^2))+(1.3992*(((AJ5+AJ6+AK5+AK6+AL5+AL6)/6)^3))+(-0.18028*(((AJ5+AJ6+AK5+AK6+AL5+AL6)/6)^4))+(0.01037*(((AJ5+AJ6+AK5+AK6+AL5+AL6)/6)^5))+(-0.0002229*(((AJ5+AJ6+AK5+AK6+AL5+AL6)/6)^6))</f>
        <v>0</v>
      </c>
      <c r="AK15" s="34"/>
      <c r="AL15" s="35"/>
      <c r="AM15" s="33">
        <f>(13.1705*(((AM5+AM6+AN5+AN6+AO5+AO6)/6)^1))+(5.0958*(((AM5+AM6+AN5+AN6+AO5+AO6)/6)^2))+(-1.0989*(((AM5+AM6+AN5+AN6+AO5+AO6)/6)^3))+(0.10864*(((AM5+AM6+AN5+AN6+AO5+AO6)/6)^4))+(-0.00559*(((AM5+AM6+AN5+AN6+AO5+AO6)/6)^5))+(0.0001179*(((AM5+AM6+AN5+AN6+AO5+AO6)/6)^6))</f>
        <v>0</v>
      </c>
      <c r="AN15" s="34"/>
      <c r="AO15" s="35"/>
      <c r="AP15" s="33">
        <f>(19.1229*(((AP5+AP6+AQ5+AQ6+AR5+AR6)/6)^1))+(-12.2566*(((AP5+AP6+AQ5+AQ6+AR5+AR6)/6)^2))+(5.575*(((AP5+AP6+AQ5+AQ6+AR5+AR6)/6)^3))+(-0.78145*(((AP5+AP6+AQ5+AQ6+AR5+AR6)/6)^4))+(0.04566*(((AP5+AP6+AQ5+AQ6+AR5+AR6)/6)^5))+(-0.0009711*(((AP5+AP6+AQ5+AQ6+AR5+AR6)/6)^6))</f>
        <v>0</v>
      </c>
      <c r="AQ15" s="34"/>
      <c r="AR15" s="35"/>
      <c r="AS15" s="33">
        <f>(46.6148*(((AS5+AS6+AT5+AT6+AU5+AU6)/6)^1))+(-43.1558*(((AS5+AS6+AT5+AT6+AU5+AU6)/6)^2))+(16.75778*(((AS5+AS6+AT5+AT6+AU5+AU6)/6)^3))+(-2.48858*(((AS5+AS6+AT5+AT6+AU5+AU6)/6)^4))+(0.16174*(((AS5+AS6+AT5+AT6+AU5+AU6)/6)^5))+(-0.0038873*(((AS5+AS6+AT5+AT6+AU5+AU6)/6)^6))</f>
        <v>0</v>
      </c>
      <c r="AT15" s="34"/>
      <c r="AU15" s="35"/>
      <c r="AV15" s="30">
        <f>((AV5+AV6+AW5+AW6+AX5+AX6)/6)</f>
        <v>0</v>
      </c>
      <c r="AW15" s="31"/>
      <c r="AX15" s="32"/>
    </row>
    <row r="16" spans="1:52" ht="12.75" thickBot="1">
      <c r="A16" s="84" t="s">
        <v>10</v>
      </c>
      <c r="B16" s="85"/>
      <c r="C16" s="65"/>
      <c r="D16" s="16"/>
      <c r="E16" s="66"/>
      <c r="F16" s="36"/>
      <c r="G16" s="37"/>
      <c r="H16" s="38"/>
      <c r="I16" s="36"/>
      <c r="J16" s="37"/>
      <c r="K16" s="38"/>
      <c r="L16" s="36"/>
      <c r="M16" s="37"/>
      <c r="N16" s="38"/>
      <c r="O16" s="36"/>
      <c r="P16" s="37"/>
      <c r="Q16" s="38"/>
      <c r="R16" s="36"/>
      <c r="S16" s="37"/>
      <c r="T16" s="38"/>
      <c r="U16" s="36"/>
      <c r="V16" s="37"/>
      <c r="W16" s="38"/>
      <c r="X16" s="36"/>
      <c r="Y16" s="37"/>
      <c r="Z16" s="58"/>
      <c r="AA16" s="52"/>
      <c r="AB16" s="37"/>
      <c r="AC16" s="38"/>
      <c r="AD16" s="36"/>
      <c r="AE16" s="37"/>
      <c r="AF16" s="38"/>
      <c r="AG16" s="36"/>
      <c r="AH16" s="37"/>
      <c r="AI16" s="38"/>
      <c r="AJ16" s="36"/>
      <c r="AK16" s="37"/>
      <c r="AL16" s="38"/>
      <c r="AM16" s="36"/>
      <c r="AN16" s="37"/>
      <c r="AO16" s="38"/>
      <c r="AP16" s="36"/>
      <c r="AQ16" s="37"/>
      <c r="AR16" s="38"/>
      <c r="AS16" s="36"/>
      <c r="AT16" s="37"/>
      <c r="AU16" s="38"/>
      <c r="AV16" s="15"/>
      <c r="AW16" s="16"/>
      <c r="AX16" s="17"/>
      <c r="AY16" s="86" t="s">
        <v>10</v>
      </c>
      <c r="AZ16" s="87"/>
    </row>
    <row r="17" spans="1:52" ht="13.5" thickBot="1" thickTop="1">
      <c r="A17" s="84" t="s">
        <v>4</v>
      </c>
      <c r="B17" s="85"/>
      <c r="C17" s="18">
        <v>48</v>
      </c>
      <c r="D17" s="19"/>
      <c r="E17" s="67"/>
      <c r="F17" s="19">
        <v>47</v>
      </c>
      <c r="G17" s="19"/>
      <c r="H17" s="67"/>
      <c r="I17" s="19">
        <v>46</v>
      </c>
      <c r="J17" s="19"/>
      <c r="K17" s="67"/>
      <c r="L17" s="19">
        <v>45</v>
      </c>
      <c r="M17" s="19"/>
      <c r="N17" s="67"/>
      <c r="O17" s="19">
        <v>44</v>
      </c>
      <c r="P17" s="19"/>
      <c r="Q17" s="67"/>
      <c r="R17" s="19">
        <v>43</v>
      </c>
      <c r="S17" s="19"/>
      <c r="T17" s="67"/>
      <c r="U17" s="19">
        <v>42</v>
      </c>
      <c r="V17" s="19"/>
      <c r="W17" s="67"/>
      <c r="X17" s="19">
        <v>41</v>
      </c>
      <c r="Y17" s="19"/>
      <c r="Z17" s="20"/>
      <c r="AA17" s="19">
        <v>31</v>
      </c>
      <c r="AB17" s="19"/>
      <c r="AC17" s="67"/>
      <c r="AD17" s="19">
        <v>32</v>
      </c>
      <c r="AE17" s="19"/>
      <c r="AF17" s="67"/>
      <c r="AG17" s="19">
        <v>33</v>
      </c>
      <c r="AH17" s="19"/>
      <c r="AI17" s="67"/>
      <c r="AJ17" s="19">
        <v>34</v>
      </c>
      <c r="AK17" s="19"/>
      <c r="AL17" s="67"/>
      <c r="AM17" s="19">
        <v>35</v>
      </c>
      <c r="AN17" s="19"/>
      <c r="AO17" s="67"/>
      <c r="AP17" s="19">
        <v>36</v>
      </c>
      <c r="AQ17" s="19"/>
      <c r="AR17" s="67"/>
      <c r="AS17" s="19">
        <v>37</v>
      </c>
      <c r="AT17" s="19"/>
      <c r="AU17" s="67"/>
      <c r="AV17" s="19">
        <v>38</v>
      </c>
      <c r="AW17" s="19"/>
      <c r="AX17" s="20"/>
      <c r="AY17" s="86" t="s">
        <v>4</v>
      </c>
      <c r="AZ17" s="87"/>
    </row>
    <row r="18" ht="12.75" thickTop="1"/>
    <row r="21" spans="17:52" ht="12.75" thickBot="1">
      <c r="Q21" s="10"/>
      <c r="R21" s="10"/>
      <c r="AK21" s="10"/>
      <c r="AQ21" s="2"/>
      <c r="AR21" s="2"/>
      <c r="AS21" s="2"/>
      <c r="AT21" s="2"/>
      <c r="AU21" s="2"/>
      <c r="AV21" s="2"/>
      <c r="AW21" s="2"/>
      <c r="AX21" s="2"/>
      <c r="AZ21" s="10"/>
    </row>
    <row r="22" spans="2:52" ht="13.5" thickBot="1" thickTop="1">
      <c r="B22" s="1"/>
      <c r="C22" s="68" t="s">
        <v>4</v>
      </c>
      <c r="D22" s="68"/>
      <c r="E22" s="69"/>
      <c r="F22" s="70" t="s">
        <v>5</v>
      </c>
      <c r="G22" s="71"/>
      <c r="H22" s="18" t="s">
        <v>9</v>
      </c>
      <c r="I22" s="19"/>
      <c r="J22" s="19"/>
      <c r="K22" s="19"/>
      <c r="L22" s="20"/>
      <c r="M22" s="18" t="s">
        <v>6</v>
      </c>
      <c r="N22" s="19"/>
      <c r="O22" s="19"/>
      <c r="P22" s="19"/>
      <c r="Q22" s="19"/>
      <c r="R22" s="20"/>
      <c r="S22" s="2"/>
      <c r="V22" s="1"/>
      <c r="W22" s="68" t="s">
        <v>4</v>
      </c>
      <c r="X22" s="68"/>
      <c r="Y22" s="69"/>
      <c r="Z22" s="72" t="s">
        <v>5</v>
      </c>
      <c r="AA22" s="69"/>
      <c r="AB22" s="72" t="s">
        <v>9</v>
      </c>
      <c r="AC22" s="73"/>
      <c r="AD22" s="73"/>
      <c r="AE22" s="73"/>
      <c r="AF22" s="71"/>
      <c r="AG22" s="18" t="s">
        <v>6</v>
      </c>
      <c r="AH22" s="19"/>
      <c r="AI22" s="19"/>
      <c r="AJ22" s="19"/>
      <c r="AK22" s="19"/>
      <c r="AL22" s="20"/>
      <c r="AP22" s="1"/>
      <c r="AQ22" s="92" t="s">
        <v>7</v>
      </c>
      <c r="AR22" s="93"/>
      <c r="AS22" s="93"/>
      <c r="AT22" s="93"/>
      <c r="AU22" s="93"/>
      <c r="AV22" s="93"/>
      <c r="AW22" s="93"/>
      <c r="AX22" s="93"/>
      <c r="AY22" s="93"/>
      <c r="AZ22" s="94"/>
    </row>
    <row r="23" spans="2:52" ht="12.75" thickTop="1">
      <c r="B23" s="1"/>
      <c r="C23" s="59">
        <v>18</v>
      </c>
      <c r="D23" s="40"/>
      <c r="E23" s="41"/>
      <c r="F23" s="59">
        <f>C13</f>
        <v>0</v>
      </c>
      <c r="G23" s="60"/>
      <c r="H23" s="39"/>
      <c r="I23" s="40"/>
      <c r="J23" s="40"/>
      <c r="K23" s="40"/>
      <c r="L23" s="41"/>
      <c r="M23" s="76">
        <f>(H23/6)*F23</f>
        <v>0</v>
      </c>
      <c r="N23" s="77"/>
      <c r="O23" s="77"/>
      <c r="P23" s="77"/>
      <c r="Q23" s="77"/>
      <c r="R23" s="78"/>
      <c r="S23" s="11"/>
      <c r="W23" s="59">
        <v>38</v>
      </c>
      <c r="X23" s="40"/>
      <c r="Y23" s="41"/>
      <c r="Z23" s="59">
        <f>AV15</f>
        <v>0</v>
      </c>
      <c r="AA23" s="60"/>
      <c r="AB23" s="39"/>
      <c r="AC23" s="74"/>
      <c r="AD23" s="74"/>
      <c r="AE23" s="74"/>
      <c r="AF23" s="75"/>
      <c r="AG23" s="76">
        <f>(AB23/6)*Z23</f>
        <v>0</v>
      </c>
      <c r="AH23" s="77"/>
      <c r="AI23" s="77"/>
      <c r="AJ23" s="77"/>
      <c r="AK23" s="77"/>
      <c r="AL23" s="78"/>
      <c r="AP23" s="1"/>
      <c r="AQ23" s="21">
        <f>F23+F24+F25+F26+F27+F28+F29+F30+F31+F32+F33+F34+F35+F36+F37+F38+Z23+Z24+Z25+Z26+Z27+Z28+Z29+Z30+Z31+Z32+Z33+Z34+Z35+Z36+Z37+Z38</f>
        <v>0</v>
      </c>
      <c r="AR23" s="22"/>
      <c r="AS23" s="22"/>
      <c r="AT23" s="22"/>
      <c r="AU23" s="22"/>
      <c r="AV23" s="22"/>
      <c r="AW23" s="22"/>
      <c r="AX23" s="22"/>
      <c r="AY23" s="22"/>
      <c r="AZ23" s="23"/>
    </row>
    <row r="24" spans="2:52" ht="12.75" thickBot="1">
      <c r="B24" s="1"/>
      <c r="C24" s="79">
        <v>17</v>
      </c>
      <c r="D24" s="80"/>
      <c r="E24" s="29"/>
      <c r="F24" s="81">
        <f>F13</f>
        <v>0</v>
      </c>
      <c r="G24" s="82"/>
      <c r="H24" s="27"/>
      <c r="I24" s="28"/>
      <c r="J24" s="28"/>
      <c r="K24" s="28"/>
      <c r="L24" s="29"/>
      <c r="M24" s="76">
        <f>(H24/6)*F24</f>
        <v>0</v>
      </c>
      <c r="N24" s="77"/>
      <c r="O24" s="77"/>
      <c r="P24" s="77"/>
      <c r="Q24" s="77"/>
      <c r="R24" s="78"/>
      <c r="W24" s="79">
        <v>37</v>
      </c>
      <c r="X24" s="80"/>
      <c r="Y24" s="29"/>
      <c r="Z24" s="79">
        <f>AS15</f>
        <v>0</v>
      </c>
      <c r="AA24" s="83"/>
      <c r="AB24" s="27"/>
      <c r="AC24" s="88"/>
      <c r="AD24" s="88"/>
      <c r="AE24" s="88"/>
      <c r="AF24" s="89"/>
      <c r="AG24" s="76">
        <f>(AB24/6)*Z24</f>
        <v>0</v>
      </c>
      <c r="AH24" s="77"/>
      <c r="AI24" s="77"/>
      <c r="AJ24" s="77"/>
      <c r="AK24" s="77"/>
      <c r="AL24" s="78"/>
      <c r="AP24" s="1"/>
      <c r="AQ24" s="24"/>
      <c r="AR24" s="25"/>
      <c r="AS24" s="25"/>
      <c r="AT24" s="25"/>
      <c r="AU24" s="25"/>
      <c r="AV24" s="25"/>
      <c r="AW24" s="25"/>
      <c r="AX24" s="25"/>
      <c r="AY24" s="25"/>
      <c r="AZ24" s="26"/>
    </row>
    <row r="25" spans="2:51" ht="12.75" thickTop="1">
      <c r="B25" s="1"/>
      <c r="C25" s="79">
        <v>16</v>
      </c>
      <c r="D25" s="80"/>
      <c r="E25" s="29"/>
      <c r="F25" s="79">
        <f>I13</f>
        <v>0</v>
      </c>
      <c r="G25" s="83"/>
      <c r="H25" s="27"/>
      <c r="I25" s="28"/>
      <c r="J25" s="28"/>
      <c r="K25" s="28"/>
      <c r="L25" s="29"/>
      <c r="M25" s="76">
        <f aca="true" t="shared" si="0" ref="M25:M38">(H25/6)*F25</f>
        <v>0</v>
      </c>
      <c r="N25" s="77"/>
      <c r="O25" s="77"/>
      <c r="P25" s="77"/>
      <c r="Q25" s="77"/>
      <c r="R25" s="78"/>
      <c r="W25" s="79">
        <v>36</v>
      </c>
      <c r="X25" s="80"/>
      <c r="Y25" s="29"/>
      <c r="Z25" s="79">
        <f>AP15</f>
        <v>0</v>
      </c>
      <c r="AA25" s="83"/>
      <c r="AB25" s="27"/>
      <c r="AC25" s="88"/>
      <c r="AD25" s="88"/>
      <c r="AE25" s="88"/>
      <c r="AF25" s="89"/>
      <c r="AG25" s="76">
        <f aca="true" t="shared" si="1" ref="AG25:AG37">(AB25/6)*Z25</f>
        <v>0</v>
      </c>
      <c r="AH25" s="77"/>
      <c r="AI25" s="77"/>
      <c r="AJ25" s="77"/>
      <c r="AK25" s="77"/>
      <c r="AL25" s="78"/>
      <c r="AY25" s="13"/>
    </row>
    <row r="26" spans="2:52" ht="12.75" thickBot="1">
      <c r="B26" s="1"/>
      <c r="C26" s="79">
        <v>15</v>
      </c>
      <c r="D26" s="80"/>
      <c r="E26" s="29"/>
      <c r="F26" s="79">
        <f>L13</f>
        <v>0</v>
      </c>
      <c r="G26" s="83"/>
      <c r="H26" s="27"/>
      <c r="I26" s="28"/>
      <c r="J26" s="28"/>
      <c r="K26" s="28"/>
      <c r="L26" s="29"/>
      <c r="M26" s="76">
        <f t="shared" si="0"/>
        <v>0</v>
      </c>
      <c r="N26" s="77"/>
      <c r="O26" s="77"/>
      <c r="P26" s="77"/>
      <c r="Q26" s="77"/>
      <c r="R26" s="78"/>
      <c r="W26" s="79">
        <v>35</v>
      </c>
      <c r="X26" s="80"/>
      <c r="Y26" s="29"/>
      <c r="Z26" s="79">
        <f>AM15</f>
        <v>0</v>
      </c>
      <c r="AA26" s="83"/>
      <c r="AB26" s="27"/>
      <c r="AC26" s="88"/>
      <c r="AD26" s="88"/>
      <c r="AE26" s="88"/>
      <c r="AF26" s="89"/>
      <c r="AG26" s="76">
        <f t="shared" si="1"/>
        <v>0</v>
      </c>
      <c r="AH26" s="77"/>
      <c r="AI26" s="77"/>
      <c r="AJ26" s="77"/>
      <c r="AK26" s="77"/>
      <c r="AL26" s="78"/>
      <c r="AY26" s="10"/>
      <c r="AZ26" s="10"/>
    </row>
    <row r="27" spans="2:52" ht="12.75" thickTop="1">
      <c r="B27" s="1"/>
      <c r="C27" s="79">
        <v>14</v>
      </c>
      <c r="D27" s="80"/>
      <c r="E27" s="29"/>
      <c r="F27" s="79">
        <f>O13</f>
        <v>0</v>
      </c>
      <c r="G27" s="83"/>
      <c r="H27" s="27"/>
      <c r="I27" s="28"/>
      <c r="J27" s="28"/>
      <c r="K27" s="28"/>
      <c r="L27" s="29"/>
      <c r="M27" s="76">
        <f t="shared" si="0"/>
        <v>0</v>
      </c>
      <c r="N27" s="77"/>
      <c r="O27" s="77"/>
      <c r="P27" s="77"/>
      <c r="Q27" s="77"/>
      <c r="R27" s="78"/>
      <c r="W27" s="79">
        <v>34</v>
      </c>
      <c r="X27" s="80"/>
      <c r="Y27" s="29"/>
      <c r="Z27" s="79">
        <f>AJ15</f>
        <v>0</v>
      </c>
      <c r="AA27" s="83"/>
      <c r="AB27" s="27"/>
      <c r="AC27" s="88"/>
      <c r="AD27" s="88"/>
      <c r="AE27" s="88"/>
      <c r="AF27" s="89"/>
      <c r="AG27" s="76">
        <f>(AB27/6)*Z27</f>
        <v>0</v>
      </c>
      <c r="AH27" s="77"/>
      <c r="AI27" s="77"/>
      <c r="AJ27" s="77"/>
      <c r="AK27" s="77"/>
      <c r="AL27" s="78"/>
      <c r="AP27" s="1"/>
      <c r="AQ27" s="92" t="s">
        <v>8</v>
      </c>
      <c r="AR27" s="93"/>
      <c r="AS27" s="93"/>
      <c r="AT27" s="93"/>
      <c r="AU27" s="93"/>
      <c r="AV27" s="93"/>
      <c r="AW27" s="93"/>
      <c r="AX27" s="93"/>
      <c r="AY27" s="93"/>
      <c r="AZ27" s="94"/>
    </row>
    <row r="28" spans="2:52" ht="12">
      <c r="B28" s="1"/>
      <c r="C28" s="79">
        <v>13</v>
      </c>
      <c r="D28" s="80"/>
      <c r="E28" s="29"/>
      <c r="F28" s="79">
        <f>R13</f>
        <v>0</v>
      </c>
      <c r="G28" s="83"/>
      <c r="H28" s="27"/>
      <c r="I28" s="28"/>
      <c r="J28" s="28"/>
      <c r="K28" s="28"/>
      <c r="L28" s="29"/>
      <c r="M28" s="76">
        <f t="shared" si="0"/>
        <v>0</v>
      </c>
      <c r="N28" s="77"/>
      <c r="O28" s="77"/>
      <c r="P28" s="77"/>
      <c r="Q28" s="77"/>
      <c r="R28" s="78"/>
      <c r="W28" s="79">
        <v>33</v>
      </c>
      <c r="X28" s="80"/>
      <c r="Y28" s="29"/>
      <c r="Z28" s="79">
        <f>AG15</f>
        <v>0</v>
      </c>
      <c r="AA28" s="83"/>
      <c r="AB28" s="27"/>
      <c r="AC28" s="88"/>
      <c r="AD28" s="88"/>
      <c r="AE28" s="88"/>
      <c r="AF28" s="89"/>
      <c r="AG28" s="76">
        <f t="shared" si="1"/>
        <v>0</v>
      </c>
      <c r="AH28" s="77"/>
      <c r="AI28" s="77"/>
      <c r="AJ28" s="77"/>
      <c r="AK28" s="77"/>
      <c r="AL28" s="78"/>
      <c r="AP28" s="1"/>
      <c r="AQ28" s="21">
        <f>M23+M24+M25+M26+M27+M28+M29+M30+M31+M32+M33+M34+M35+M36+M37+M38+AG23+AG24+AG25+AG26+AG27+AG28+AG29+AG30+AG31+AG32+AG33+AG34+AG35+AG36+AG37+AG38</f>
        <v>0</v>
      </c>
      <c r="AR28" s="22"/>
      <c r="AS28" s="22"/>
      <c r="AT28" s="22"/>
      <c r="AU28" s="22"/>
      <c r="AV28" s="22"/>
      <c r="AW28" s="22"/>
      <c r="AX28" s="22"/>
      <c r="AY28" s="22"/>
      <c r="AZ28" s="23"/>
    </row>
    <row r="29" spans="2:52" ht="12.75" thickBot="1">
      <c r="B29" s="1"/>
      <c r="C29" s="79">
        <v>12</v>
      </c>
      <c r="D29" s="80"/>
      <c r="E29" s="29"/>
      <c r="F29" s="79">
        <f>U13</f>
        <v>0</v>
      </c>
      <c r="G29" s="83"/>
      <c r="H29" s="27"/>
      <c r="I29" s="28"/>
      <c r="J29" s="28"/>
      <c r="K29" s="28"/>
      <c r="L29" s="29"/>
      <c r="M29" s="76">
        <f t="shared" si="0"/>
        <v>0</v>
      </c>
      <c r="N29" s="77"/>
      <c r="O29" s="77"/>
      <c r="P29" s="77"/>
      <c r="Q29" s="77"/>
      <c r="R29" s="78"/>
      <c r="W29" s="79">
        <v>32</v>
      </c>
      <c r="X29" s="80"/>
      <c r="Y29" s="29"/>
      <c r="Z29" s="79">
        <f>AD15</f>
        <v>0</v>
      </c>
      <c r="AA29" s="83"/>
      <c r="AB29" s="27"/>
      <c r="AC29" s="88"/>
      <c r="AD29" s="88"/>
      <c r="AE29" s="88"/>
      <c r="AF29" s="89"/>
      <c r="AG29" s="76">
        <f t="shared" si="1"/>
        <v>0</v>
      </c>
      <c r="AH29" s="77"/>
      <c r="AI29" s="77"/>
      <c r="AJ29" s="77"/>
      <c r="AK29" s="77"/>
      <c r="AL29" s="78"/>
      <c r="AP29" s="1"/>
      <c r="AQ29" s="24"/>
      <c r="AR29" s="25"/>
      <c r="AS29" s="25"/>
      <c r="AT29" s="25"/>
      <c r="AU29" s="25"/>
      <c r="AV29" s="25"/>
      <c r="AW29" s="25"/>
      <c r="AX29" s="25"/>
      <c r="AY29" s="25"/>
      <c r="AZ29" s="26"/>
    </row>
    <row r="30" spans="2:51" ht="12.75" thickTop="1">
      <c r="B30" s="1"/>
      <c r="C30" s="79">
        <v>11</v>
      </c>
      <c r="D30" s="80"/>
      <c r="E30" s="29"/>
      <c r="F30" s="79">
        <f>X13</f>
        <v>0</v>
      </c>
      <c r="G30" s="83"/>
      <c r="H30" s="27"/>
      <c r="I30" s="28"/>
      <c r="J30" s="28"/>
      <c r="K30" s="28"/>
      <c r="L30" s="29"/>
      <c r="M30" s="76">
        <f t="shared" si="0"/>
        <v>0</v>
      </c>
      <c r="N30" s="77"/>
      <c r="O30" s="77"/>
      <c r="P30" s="77"/>
      <c r="Q30" s="77"/>
      <c r="R30" s="78"/>
      <c r="W30" s="79">
        <v>31</v>
      </c>
      <c r="X30" s="80"/>
      <c r="Y30" s="29"/>
      <c r="Z30" s="79">
        <f>AA15</f>
        <v>0</v>
      </c>
      <c r="AA30" s="83"/>
      <c r="AB30" s="27"/>
      <c r="AC30" s="88"/>
      <c r="AD30" s="88"/>
      <c r="AE30" s="88"/>
      <c r="AF30" s="89"/>
      <c r="AG30" s="76">
        <f t="shared" si="1"/>
        <v>0</v>
      </c>
      <c r="AH30" s="77"/>
      <c r="AI30" s="77"/>
      <c r="AJ30" s="77"/>
      <c r="AK30" s="77"/>
      <c r="AL30" s="78"/>
      <c r="AY30" s="13"/>
    </row>
    <row r="31" spans="2:52" ht="12">
      <c r="B31" s="1"/>
      <c r="C31" s="79">
        <v>21</v>
      </c>
      <c r="D31" s="80"/>
      <c r="E31" s="29"/>
      <c r="F31" s="79">
        <f>AA13</f>
        <v>0</v>
      </c>
      <c r="G31" s="83"/>
      <c r="H31" s="27"/>
      <c r="I31" s="28"/>
      <c r="J31" s="28"/>
      <c r="K31" s="28"/>
      <c r="L31" s="29"/>
      <c r="M31" s="76">
        <f t="shared" si="0"/>
        <v>0</v>
      </c>
      <c r="N31" s="77"/>
      <c r="O31" s="77"/>
      <c r="P31" s="77"/>
      <c r="Q31" s="77"/>
      <c r="R31" s="78"/>
      <c r="W31" s="79">
        <v>41</v>
      </c>
      <c r="X31" s="80"/>
      <c r="Y31" s="29"/>
      <c r="Z31" s="79">
        <f>X15</f>
        <v>0</v>
      </c>
      <c r="AA31" s="83"/>
      <c r="AB31" s="27"/>
      <c r="AC31" s="88"/>
      <c r="AD31" s="88"/>
      <c r="AE31" s="88"/>
      <c r="AF31" s="89"/>
      <c r="AG31" s="76">
        <f t="shared" si="1"/>
        <v>0</v>
      </c>
      <c r="AH31" s="77"/>
      <c r="AI31" s="77"/>
      <c r="AJ31" s="77"/>
      <c r="AK31" s="77"/>
      <c r="AL31" s="78"/>
      <c r="AQ31" s="2"/>
      <c r="AR31" s="2"/>
      <c r="AS31" s="2"/>
      <c r="AT31" s="2"/>
      <c r="AU31" s="2"/>
      <c r="AV31" s="2"/>
      <c r="AW31" s="2"/>
      <c r="AX31" s="2"/>
      <c r="AY31" s="2"/>
      <c r="AZ31" s="2"/>
    </row>
    <row r="32" spans="2:52" ht="12">
      <c r="B32" s="1"/>
      <c r="C32" s="79">
        <v>22</v>
      </c>
      <c r="D32" s="80"/>
      <c r="E32" s="29"/>
      <c r="F32" s="79">
        <f>AD13</f>
        <v>0</v>
      </c>
      <c r="G32" s="83"/>
      <c r="H32" s="27"/>
      <c r="I32" s="28"/>
      <c r="J32" s="28"/>
      <c r="K32" s="28"/>
      <c r="L32" s="29"/>
      <c r="M32" s="76">
        <f t="shared" si="0"/>
        <v>0</v>
      </c>
      <c r="N32" s="77"/>
      <c r="O32" s="77"/>
      <c r="P32" s="77"/>
      <c r="Q32" s="77"/>
      <c r="R32" s="78"/>
      <c r="W32" s="79">
        <v>42</v>
      </c>
      <c r="X32" s="80"/>
      <c r="Y32" s="29"/>
      <c r="Z32" s="79">
        <f>U15</f>
        <v>0</v>
      </c>
      <c r="AA32" s="83"/>
      <c r="AB32" s="27"/>
      <c r="AC32" s="88"/>
      <c r="AD32" s="88"/>
      <c r="AE32" s="88"/>
      <c r="AF32" s="89"/>
      <c r="AG32" s="76">
        <f t="shared" si="1"/>
        <v>0</v>
      </c>
      <c r="AH32" s="77"/>
      <c r="AI32" s="77"/>
      <c r="AJ32" s="77"/>
      <c r="AK32" s="77"/>
      <c r="AL32" s="78"/>
      <c r="AP32" s="2"/>
      <c r="AQ32" s="14"/>
      <c r="AR32" s="14"/>
      <c r="AS32" s="14"/>
      <c r="AT32" s="14"/>
      <c r="AU32" s="14"/>
      <c r="AV32" s="14"/>
      <c r="AW32" s="14"/>
      <c r="AX32" s="14"/>
      <c r="AY32" s="14"/>
      <c r="AZ32" s="2"/>
    </row>
    <row r="33" spans="2:52" ht="12">
      <c r="B33" s="1"/>
      <c r="C33" s="79">
        <v>23</v>
      </c>
      <c r="D33" s="80"/>
      <c r="E33" s="29"/>
      <c r="F33" s="79">
        <f>AG13</f>
        <v>0</v>
      </c>
      <c r="G33" s="83"/>
      <c r="H33" s="27"/>
      <c r="I33" s="28"/>
      <c r="J33" s="28"/>
      <c r="K33" s="28"/>
      <c r="L33" s="29"/>
      <c r="M33" s="76">
        <f t="shared" si="0"/>
        <v>0</v>
      </c>
      <c r="N33" s="77"/>
      <c r="O33" s="77"/>
      <c r="P33" s="77"/>
      <c r="Q33" s="77"/>
      <c r="R33" s="78"/>
      <c r="W33" s="79">
        <v>43</v>
      </c>
      <c r="X33" s="80"/>
      <c r="Y33" s="29"/>
      <c r="Z33" s="79">
        <f>R15</f>
        <v>0</v>
      </c>
      <c r="AA33" s="83"/>
      <c r="AB33" s="27"/>
      <c r="AC33" s="88"/>
      <c r="AD33" s="88"/>
      <c r="AE33" s="88"/>
      <c r="AF33" s="89"/>
      <c r="AG33" s="76">
        <f t="shared" si="1"/>
        <v>0</v>
      </c>
      <c r="AH33" s="77"/>
      <c r="AI33" s="77"/>
      <c r="AJ33" s="77"/>
      <c r="AK33" s="77"/>
      <c r="AL33" s="78"/>
      <c r="AP33" s="2"/>
      <c r="AQ33" s="14"/>
      <c r="AR33" s="14"/>
      <c r="AS33" s="14"/>
      <c r="AT33" s="14"/>
      <c r="AU33" s="14"/>
      <c r="AV33" s="14"/>
      <c r="AW33" s="14"/>
      <c r="AX33" s="14"/>
      <c r="AY33" s="14"/>
      <c r="AZ33" s="14"/>
    </row>
    <row r="34" spans="2:53" ht="12">
      <c r="B34" s="1"/>
      <c r="C34" s="79">
        <v>24</v>
      </c>
      <c r="D34" s="80"/>
      <c r="E34" s="29"/>
      <c r="F34" s="79">
        <f>AJ13</f>
        <v>0</v>
      </c>
      <c r="G34" s="83"/>
      <c r="H34" s="27"/>
      <c r="I34" s="28"/>
      <c r="J34" s="28"/>
      <c r="K34" s="28"/>
      <c r="L34" s="29"/>
      <c r="M34" s="76">
        <f t="shared" si="0"/>
        <v>0</v>
      </c>
      <c r="N34" s="77"/>
      <c r="O34" s="77"/>
      <c r="P34" s="77"/>
      <c r="Q34" s="77"/>
      <c r="R34" s="78"/>
      <c r="W34" s="79">
        <v>44</v>
      </c>
      <c r="X34" s="80"/>
      <c r="Y34" s="29"/>
      <c r="Z34" s="79">
        <f>O15</f>
        <v>0</v>
      </c>
      <c r="AA34" s="83"/>
      <c r="AB34" s="27"/>
      <c r="AC34" s="88"/>
      <c r="AD34" s="88"/>
      <c r="AE34" s="88"/>
      <c r="AF34" s="89"/>
      <c r="AG34" s="76">
        <f t="shared" si="1"/>
        <v>0</v>
      </c>
      <c r="AH34" s="77"/>
      <c r="AI34" s="77"/>
      <c r="AJ34" s="77"/>
      <c r="AK34" s="77"/>
      <c r="AL34" s="78"/>
      <c r="AP34" s="2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2"/>
    </row>
    <row r="35" spans="2:38" ht="12">
      <c r="B35" s="1"/>
      <c r="C35" s="79">
        <v>25</v>
      </c>
      <c r="D35" s="80"/>
      <c r="E35" s="29"/>
      <c r="F35" s="79">
        <f>AM13</f>
        <v>0</v>
      </c>
      <c r="G35" s="83"/>
      <c r="H35" s="27"/>
      <c r="I35" s="28"/>
      <c r="J35" s="28"/>
      <c r="K35" s="28"/>
      <c r="L35" s="29"/>
      <c r="M35" s="76">
        <f t="shared" si="0"/>
        <v>0</v>
      </c>
      <c r="N35" s="77"/>
      <c r="O35" s="77"/>
      <c r="P35" s="77"/>
      <c r="Q35" s="77"/>
      <c r="R35" s="78"/>
      <c r="W35" s="79">
        <v>45</v>
      </c>
      <c r="X35" s="80"/>
      <c r="Y35" s="29"/>
      <c r="Z35" s="79">
        <f>L15</f>
        <v>0</v>
      </c>
      <c r="AA35" s="83"/>
      <c r="AB35" s="27"/>
      <c r="AC35" s="88"/>
      <c r="AD35" s="88"/>
      <c r="AE35" s="88"/>
      <c r="AF35" s="89"/>
      <c r="AG35" s="76">
        <f t="shared" si="1"/>
        <v>0</v>
      </c>
      <c r="AH35" s="77"/>
      <c r="AI35" s="77"/>
      <c r="AJ35" s="77"/>
      <c r="AK35" s="77"/>
      <c r="AL35" s="78"/>
    </row>
    <row r="36" spans="2:38" ht="12">
      <c r="B36" s="1"/>
      <c r="C36" s="79">
        <v>26</v>
      </c>
      <c r="D36" s="80"/>
      <c r="E36" s="29"/>
      <c r="F36" s="79">
        <f>AP13</f>
        <v>0</v>
      </c>
      <c r="G36" s="83"/>
      <c r="H36" s="27"/>
      <c r="I36" s="28"/>
      <c r="J36" s="28"/>
      <c r="K36" s="28"/>
      <c r="L36" s="29"/>
      <c r="M36" s="76">
        <f t="shared" si="0"/>
        <v>0</v>
      </c>
      <c r="N36" s="77"/>
      <c r="O36" s="77"/>
      <c r="P36" s="77"/>
      <c r="Q36" s="77"/>
      <c r="R36" s="78"/>
      <c r="W36" s="79">
        <v>46</v>
      </c>
      <c r="X36" s="80"/>
      <c r="Y36" s="29"/>
      <c r="Z36" s="79">
        <f>I15</f>
        <v>0</v>
      </c>
      <c r="AA36" s="83"/>
      <c r="AB36" s="27"/>
      <c r="AC36" s="88"/>
      <c r="AD36" s="88"/>
      <c r="AE36" s="88"/>
      <c r="AF36" s="89"/>
      <c r="AG36" s="76">
        <f t="shared" si="1"/>
        <v>0</v>
      </c>
      <c r="AH36" s="77"/>
      <c r="AI36" s="77"/>
      <c r="AJ36" s="77"/>
      <c r="AK36" s="77"/>
      <c r="AL36" s="78"/>
    </row>
    <row r="37" spans="2:38" ht="12">
      <c r="B37" s="1"/>
      <c r="C37" s="79">
        <v>27</v>
      </c>
      <c r="D37" s="80"/>
      <c r="E37" s="29"/>
      <c r="F37" s="79">
        <f>AS13</f>
        <v>0</v>
      </c>
      <c r="G37" s="83"/>
      <c r="H37" s="27"/>
      <c r="I37" s="28"/>
      <c r="J37" s="28"/>
      <c r="K37" s="28"/>
      <c r="L37" s="29"/>
      <c r="M37" s="76">
        <f t="shared" si="0"/>
        <v>0</v>
      </c>
      <c r="N37" s="77"/>
      <c r="O37" s="77"/>
      <c r="P37" s="77"/>
      <c r="Q37" s="77"/>
      <c r="R37" s="78"/>
      <c r="W37" s="79">
        <v>47</v>
      </c>
      <c r="X37" s="80"/>
      <c r="Y37" s="29"/>
      <c r="Z37" s="79">
        <f>F15</f>
        <v>0</v>
      </c>
      <c r="AA37" s="83"/>
      <c r="AB37" s="27"/>
      <c r="AC37" s="88"/>
      <c r="AD37" s="88"/>
      <c r="AE37" s="88"/>
      <c r="AF37" s="89"/>
      <c r="AG37" s="76">
        <f t="shared" si="1"/>
        <v>0</v>
      </c>
      <c r="AH37" s="77"/>
      <c r="AI37" s="77"/>
      <c r="AJ37" s="77"/>
      <c r="AK37" s="77"/>
      <c r="AL37" s="78"/>
    </row>
    <row r="38" spans="3:38" ht="12.75" thickBot="1">
      <c r="C38" s="65">
        <v>28</v>
      </c>
      <c r="D38" s="16"/>
      <c r="E38" s="16"/>
      <c r="F38" s="65">
        <f>AV13</f>
        <v>0</v>
      </c>
      <c r="G38" s="66"/>
      <c r="H38" s="15"/>
      <c r="I38" s="16"/>
      <c r="J38" s="16"/>
      <c r="K38" s="16"/>
      <c r="L38" s="17"/>
      <c r="M38" s="76">
        <f t="shared" si="0"/>
        <v>0</v>
      </c>
      <c r="N38" s="77"/>
      <c r="O38" s="77"/>
      <c r="P38" s="77"/>
      <c r="Q38" s="77"/>
      <c r="R38" s="78"/>
      <c r="W38" s="65">
        <v>48</v>
      </c>
      <c r="X38" s="16"/>
      <c r="Y38" s="16"/>
      <c r="Z38" s="65">
        <f>C15</f>
        <v>0</v>
      </c>
      <c r="AA38" s="66"/>
      <c r="AB38" s="15"/>
      <c r="AC38" s="90"/>
      <c r="AD38" s="90"/>
      <c r="AE38" s="90"/>
      <c r="AF38" s="91"/>
      <c r="AG38" s="76">
        <f>(AB38/6)*Z38</f>
        <v>0</v>
      </c>
      <c r="AH38" s="77"/>
      <c r="AI38" s="77"/>
      <c r="AJ38" s="77"/>
      <c r="AK38" s="77"/>
      <c r="AL38" s="78"/>
    </row>
    <row r="39" ht="12.75" thickTop="1"/>
  </sheetData>
  <sheetProtection/>
  <mergeCells count="244">
    <mergeCell ref="Z38:AA38"/>
    <mergeCell ref="AB38:AF38"/>
    <mergeCell ref="AG38:AL38"/>
    <mergeCell ref="AQ22:AZ22"/>
    <mergeCell ref="AQ27:AZ27"/>
    <mergeCell ref="Z36:AA36"/>
    <mergeCell ref="AB36:AF36"/>
    <mergeCell ref="AG36:AL36"/>
    <mergeCell ref="Z34:AA34"/>
    <mergeCell ref="AB34:AF34"/>
    <mergeCell ref="AG34:AL34"/>
    <mergeCell ref="W35:Y35"/>
    <mergeCell ref="Z35:AA35"/>
    <mergeCell ref="AB35:AF35"/>
    <mergeCell ref="AG35:AL35"/>
    <mergeCell ref="W37:Y37"/>
    <mergeCell ref="Z37:AA37"/>
    <mergeCell ref="AB37:AF37"/>
    <mergeCell ref="AG37:AL37"/>
    <mergeCell ref="W34:Y34"/>
    <mergeCell ref="AB32:AF32"/>
    <mergeCell ref="AG32:AL32"/>
    <mergeCell ref="W33:Y33"/>
    <mergeCell ref="Z33:AA33"/>
    <mergeCell ref="AB33:AF33"/>
    <mergeCell ref="AG33:AL33"/>
    <mergeCell ref="W32:Y32"/>
    <mergeCell ref="AB30:AF30"/>
    <mergeCell ref="AG30:AL30"/>
    <mergeCell ref="W31:Y31"/>
    <mergeCell ref="Z31:AA31"/>
    <mergeCell ref="AB31:AF31"/>
    <mergeCell ref="AG31:AL31"/>
    <mergeCell ref="AB28:AF28"/>
    <mergeCell ref="AG28:AL28"/>
    <mergeCell ref="W29:Y29"/>
    <mergeCell ref="Z29:AA29"/>
    <mergeCell ref="AB29:AF29"/>
    <mergeCell ref="AG29:AL29"/>
    <mergeCell ref="AB26:AF26"/>
    <mergeCell ref="AG26:AL26"/>
    <mergeCell ref="W27:Y27"/>
    <mergeCell ref="Z27:AA27"/>
    <mergeCell ref="AB27:AF27"/>
    <mergeCell ref="AG27:AL27"/>
    <mergeCell ref="AB24:AF24"/>
    <mergeCell ref="AG24:AL24"/>
    <mergeCell ref="W25:Y25"/>
    <mergeCell ref="Z25:AA25"/>
    <mergeCell ref="AB25:AF25"/>
    <mergeCell ref="AG25:AL25"/>
    <mergeCell ref="W36:Y36"/>
    <mergeCell ref="W38:Y38"/>
    <mergeCell ref="M34:R34"/>
    <mergeCell ref="Z24:AA24"/>
    <mergeCell ref="Z26:AA26"/>
    <mergeCell ref="Z28:AA28"/>
    <mergeCell ref="Z30:AA30"/>
    <mergeCell ref="Z32:AA32"/>
    <mergeCell ref="M37:R37"/>
    <mergeCell ref="M30:R30"/>
    <mergeCell ref="M31:R31"/>
    <mergeCell ref="M32:R32"/>
    <mergeCell ref="M33:R33"/>
    <mergeCell ref="M38:R38"/>
    <mergeCell ref="AY17:AZ17"/>
    <mergeCell ref="AY16:AZ16"/>
    <mergeCell ref="M27:R27"/>
    <mergeCell ref="M28:R28"/>
    <mergeCell ref="AG23:AL23"/>
    <mergeCell ref="Z22:AA22"/>
    <mergeCell ref="AY13:AZ13"/>
    <mergeCell ref="AY12:AZ12"/>
    <mergeCell ref="M35:R35"/>
    <mergeCell ref="M36:R36"/>
    <mergeCell ref="W24:Y24"/>
    <mergeCell ref="W26:Y26"/>
    <mergeCell ref="W28:Y28"/>
    <mergeCell ref="W30:Y30"/>
    <mergeCell ref="M24:R24"/>
    <mergeCell ref="M29:R29"/>
    <mergeCell ref="A12:B12"/>
    <mergeCell ref="A13:B13"/>
    <mergeCell ref="A17:B17"/>
    <mergeCell ref="A16:B16"/>
    <mergeCell ref="M25:R25"/>
    <mergeCell ref="M26:R26"/>
    <mergeCell ref="C23:E23"/>
    <mergeCell ref="I13:K14"/>
    <mergeCell ref="I15:K16"/>
    <mergeCell ref="L13:N14"/>
    <mergeCell ref="F38:G38"/>
    <mergeCell ref="H23:L23"/>
    <mergeCell ref="H24:L24"/>
    <mergeCell ref="H25:L25"/>
    <mergeCell ref="H26:L26"/>
    <mergeCell ref="H27:L27"/>
    <mergeCell ref="H28:L28"/>
    <mergeCell ref="H29:L29"/>
    <mergeCell ref="H30:L30"/>
    <mergeCell ref="H31:L31"/>
    <mergeCell ref="F32:G32"/>
    <mergeCell ref="F33:G33"/>
    <mergeCell ref="F34:G34"/>
    <mergeCell ref="F35:G35"/>
    <mergeCell ref="F36:G36"/>
    <mergeCell ref="F37:G37"/>
    <mergeCell ref="C38:E38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C32:E32"/>
    <mergeCell ref="C33:E33"/>
    <mergeCell ref="C34:E34"/>
    <mergeCell ref="C35:E35"/>
    <mergeCell ref="C36:E36"/>
    <mergeCell ref="C37:E37"/>
    <mergeCell ref="C29:E29"/>
    <mergeCell ref="C30:E30"/>
    <mergeCell ref="C31:E31"/>
    <mergeCell ref="C24:E24"/>
    <mergeCell ref="C25:E25"/>
    <mergeCell ref="C26:E26"/>
    <mergeCell ref="C27:E27"/>
    <mergeCell ref="C28:E28"/>
    <mergeCell ref="AB22:AF22"/>
    <mergeCell ref="Z23:AA23"/>
    <mergeCell ref="AB23:AF23"/>
    <mergeCell ref="M22:R22"/>
    <mergeCell ref="W22:Y22"/>
    <mergeCell ref="W23:Y23"/>
    <mergeCell ref="M23:R23"/>
    <mergeCell ref="AM17:AO17"/>
    <mergeCell ref="AP17:AR17"/>
    <mergeCell ref="AS17:AU17"/>
    <mergeCell ref="AV17:AX17"/>
    <mergeCell ref="C22:E22"/>
    <mergeCell ref="F22:G22"/>
    <mergeCell ref="H22:L22"/>
    <mergeCell ref="U17:W17"/>
    <mergeCell ref="X17:Z17"/>
    <mergeCell ref="AA17:AC17"/>
    <mergeCell ref="AD17:AF17"/>
    <mergeCell ref="AG17:AI17"/>
    <mergeCell ref="AJ17:AL17"/>
    <mergeCell ref="AM12:AO12"/>
    <mergeCell ref="AP12:AR12"/>
    <mergeCell ref="AS12:AU12"/>
    <mergeCell ref="AD12:AF12"/>
    <mergeCell ref="AG12:AI12"/>
    <mergeCell ref="AJ12:AL12"/>
    <mergeCell ref="AM15:AO16"/>
    <mergeCell ref="AV12:AX12"/>
    <mergeCell ref="C17:E17"/>
    <mergeCell ref="F17:H17"/>
    <mergeCell ref="I17:K17"/>
    <mergeCell ref="L17:N17"/>
    <mergeCell ref="O17:Q17"/>
    <mergeCell ref="R17:T17"/>
    <mergeCell ref="U12:W12"/>
    <mergeCell ref="X12:Z12"/>
    <mergeCell ref="AA12:AC12"/>
    <mergeCell ref="AM7:AO7"/>
    <mergeCell ref="AP7:AR7"/>
    <mergeCell ref="AS7:AU7"/>
    <mergeCell ref="AV7:AX7"/>
    <mergeCell ref="C12:E12"/>
    <mergeCell ref="F12:H12"/>
    <mergeCell ref="I12:K12"/>
    <mergeCell ref="L12:N12"/>
    <mergeCell ref="O12:Q12"/>
    <mergeCell ref="R12:T12"/>
    <mergeCell ref="U7:W7"/>
    <mergeCell ref="X7:Z7"/>
    <mergeCell ref="AA7:AC7"/>
    <mergeCell ref="AD7:AF7"/>
    <mergeCell ref="AG7:AI7"/>
    <mergeCell ref="AJ7:AL7"/>
    <mergeCell ref="AM2:AO2"/>
    <mergeCell ref="AP2:AR2"/>
    <mergeCell ref="AS2:AU2"/>
    <mergeCell ref="AV2:AX2"/>
    <mergeCell ref="C7:E7"/>
    <mergeCell ref="F7:H7"/>
    <mergeCell ref="I7:K7"/>
    <mergeCell ref="L7:N7"/>
    <mergeCell ref="O7:Q7"/>
    <mergeCell ref="R7:T7"/>
    <mergeCell ref="U2:W2"/>
    <mergeCell ref="X2:Z2"/>
    <mergeCell ref="AA2:AC2"/>
    <mergeCell ref="AD2:AF2"/>
    <mergeCell ref="AG2:AI2"/>
    <mergeCell ref="AJ2:AL2"/>
    <mergeCell ref="C2:E2"/>
    <mergeCell ref="F2:H2"/>
    <mergeCell ref="I2:K2"/>
    <mergeCell ref="L2:N2"/>
    <mergeCell ref="O2:Q2"/>
    <mergeCell ref="R2:T2"/>
    <mergeCell ref="L15:N16"/>
    <mergeCell ref="C13:E14"/>
    <mergeCell ref="C15:E16"/>
    <mergeCell ref="F15:H16"/>
    <mergeCell ref="F13:H14"/>
    <mergeCell ref="U15:W16"/>
    <mergeCell ref="U13:W14"/>
    <mergeCell ref="X13:Z14"/>
    <mergeCell ref="X15:Z16"/>
    <mergeCell ref="O13:Q14"/>
    <mergeCell ref="O15:Q16"/>
    <mergeCell ref="R13:T14"/>
    <mergeCell ref="R15:T16"/>
    <mergeCell ref="AA15:AC16"/>
    <mergeCell ref="AA13:AC14"/>
    <mergeCell ref="AD13:AF14"/>
    <mergeCell ref="AD15:AF16"/>
    <mergeCell ref="AP13:AR14"/>
    <mergeCell ref="AM13:AO14"/>
    <mergeCell ref="AJ13:AL14"/>
    <mergeCell ref="AG13:AI14"/>
    <mergeCell ref="AV15:AX16"/>
    <mergeCell ref="AS15:AU16"/>
    <mergeCell ref="AV13:AX14"/>
    <mergeCell ref="AS13:AU14"/>
    <mergeCell ref="AG15:AI16"/>
    <mergeCell ref="AJ15:AL16"/>
    <mergeCell ref="AP15:AR16"/>
    <mergeCell ref="H38:L38"/>
    <mergeCell ref="AG22:AL22"/>
    <mergeCell ref="AQ28:AZ29"/>
    <mergeCell ref="AQ23:AZ24"/>
    <mergeCell ref="H32:L32"/>
    <mergeCell ref="H33:L33"/>
    <mergeCell ref="H34:L34"/>
    <mergeCell ref="H35:L35"/>
    <mergeCell ref="H36:L36"/>
    <mergeCell ref="H37:L37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 van der Ploeg</dc:creator>
  <cp:keywords/>
  <dc:description/>
  <cp:lastModifiedBy>Willem Nesse</cp:lastModifiedBy>
  <cp:lastPrinted>2007-09-18T12:49:54Z</cp:lastPrinted>
  <dcterms:created xsi:type="dcterms:W3CDTF">2007-09-18T12:33:55Z</dcterms:created>
  <dcterms:modified xsi:type="dcterms:W3CDTF">2013-04-10T11:24:21Z</dcterms:modified>
  <cp:category/>
  <cp:version/>
  <cp:contentType/>
  <cp:contentStatus/>
</cp:coreProperties>
</file>